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66925"/>
  <mc:AlternateContent xmlns:mc="http://schemas.openxmlformats.org/markup-compatibility/2006">
    <mc:Choice Requires="x15">
      <x15ac:absPath xmlns:x15ac="http://schemas.microsoft.com/office/spreadsheetml/2010/11/ac" url="\\10.0.1.236\ShareFiles\PROMH\- ΔΙΑΓΩΝΙΣΜΟΙ 2026\ΠΑΝΩ ΑΠΟ 30.000\ΑΝΑΛΩΣΙΜΑ ΓΙΑ ΕΝΔΟΣΤΕΦΑΝΙΑΙΟ ΥΠΕΡΗΧΟ (ΜΕ ΣΥΝΟΔΟ ΕΞΟΠΛΙΣΜΟ)\ΠΡΟΚΗΡΥΞΗ\"/>
    </mc:Choice>
  </mc:AlternateContent>
  <xr:revisionPtr revIDLastSave="0" documentId="13_ncr:1_{10F7EA2C-42F2-49F6-9A01-670F24F149D4}" xr6:coauthVersionLast="36" xr6:coauthVersionMax="36" xr10:uidLastSave="{00000000-0000-0000-0000-000000000000}"/>
  <bookViews>
    <workbookView xWindow="0" yWindow="0" windowWidth="28800" windowHeight="11925" firstSheet="1" activeTab="1" xr2:uid="{CF869F27-A69B-4161-86CA-CC58D8941CDD}"/>
  </bookViews>
  <sheets>
    <sheet name="ΥΛΙΚΑ ΜΕ ΦΠΑ 13 &amp; 24" sheetId="1" r:id="rId1"/>
    <sheet name="ΠΙΝΑΚΑΣ ΣΥΜΜΟΡΦΩΣΗΣ"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H28" i="1" l="1"/>
  <c r="I28" i="1"/>
  <c r="G28" i="1"/>
  <c r="F28" i="1"/>
  <c r="D28" i="1"/>
  <c r="F27" i="1"/>
  <c r="G27" i="1" s="1"/>
  <c r="I27" i="1" l="1"/>
  <c r="F26" i="1"/>
  <c r="G26" i="1" l="1"/>
  <c r="I26" i="1" s="1"/>
  <c r="F14" i="1" l="1"/>
  <c r="F15" i="1"/>
  <c r="D11" i="1"/>
  <c r="D29" i="1" s="1"/>
  <c r="H8" i="1"/>
  <c r="I8" i="1" s="1"/>
  <c r="H9" i="1"/>
  <c r="I9" i="1" s="1"/>
  <c r="H10" i="1"/>
  <c r="I10" i="1" s="1"/>
  <c r="G14" i="1" l="1"/>
  <c r="I14" i="1" s="1"/>
  <c r="G15" i="1"/>
  <c r="I15" i="1" s="1"/>
  <c r="F3" i="1" l="1"/>
  <c r="F13" i="1" l="1"/>
  <c r="F5" i="1"/>
  <c r="H5" i="1" s="1"/>
  <c r="I5" i="1" s="1"/>
  <c r="F4" i="1"/>
  <c r="H4" i="1" l="1"/>
  <c r="I4" i="1" s="1"/>
  <c r="G13" i="1"/>
  <c r="I13" i="1" l="1"/>
  <c r="F20" i="1"/>
  <c r="G20" i="1" l="1"/>
  <c r="I20" i="1" s="1"/>
  <c r="F23" i="1"/>
  <c r="F19" i="1"/>
  <c r="G23" i="1" l="1"/>
  <c r="I23" i="1"/>
  <c r="G19" i="1"/>
  <c r="I19" i="1"/>
  <c r="F16" i="1"/>
  <c r="F17" i="1"/>
  <c r="F18" i="1"/>
  <c r="G18" i="1" l="1"/>
  <c r="I18" i="1"/>
  <c r="G17" i="1"/>
  <c r="I17" i="1"/>
  <c r="G16" i="1"/>
  <c r="I16" i="1" s="1"/>
  <c r="F25" i="1"/>
  <c r="G25" i="1" l="1"/>
  <c r="I25" i="1"/>
  <c r="F7" i="1"/>
  <c r="H7" i="1" s="1"/>
  <c r="I7" i="1" s="1"/>
  <c r="F6" i="1"/>
  <c r="F24" i="1"/>
  <c r="G24" i="1" l="1"/>
  <c r="I24" i="1"/>
  <c r="H6" i="1"/>
  <c r="I6" i="1" s="1"/>
  <c r="F11" i="1"/>
  <c r="F21" i="1"/>
  <c r="F22" i="1"/>
  <c r="F29" i="1" l="1"/>
  <c r="G21" i="1"/>
  <c r="I21" i="1" s="1"/>
  <c r="G22" i="1"/>
  <c r="I22" i="1" s="1"/>
  <c r="H3" i="1" l="1"/>
  <c r="H11" i="1" s="1"/>
  <c r="G29" i="1" s="1"/>
  <c r="I3" i="1" l="1"/>
  <c r="I11" i="1" s="1"/>
  <c r="I29" i="1" s="1"/>
</calcChain>
</file>

<file path=xl/sharedStrings.xml><?xml version="1.0" encoding="utf-8"?>
<sst xmlns="http://schemas.openxmlformats.org/spreadsheetml/2006/main" count="125" uniqueCount="101">
  <si>
    <t>ΚΩΔΙΚΟΣ ΕΙΔΟΥΣ ΓΡΑΦΕΙΟΥ ΠΡΟΜΗΘΕΙΩΝ</t>
  </si>
  <si>
    <t>ΠΕΡΙΓΡΑΦΗ ΕΙΔΟΥΣ</t>
  </si>
  <si>
    <t xml:space="preserve">ΠΑΡΑΤΗΡΗΤΗΡΙΟ </t>
  </si>
  <si>
    <t>ΕΙΔΗ ΜΕ 24% ΦΠΑ</t>
  </si>
  <si>
    <t>ΕΙΔΗ ΜΕ 13% ΦΠΑ</t>
  </si>
  <si>
    <t>210435700050033 Αποθήκη:ΥΥΑ</t>
  </si>
  <si>
    <t>210404105000001 Αποθήκη:ΥΥΑ</t>
  </si>
  <si>
    <t>ΌΧΙ</t>
  </si>
  <si>
    <t>210483980039022 Αποθήκη:ΥΥΑ</t>
  </si>
  <si>
    <t>ΒΕΛΟΝΕΣ ΗΛΕΚΤΡΟΜΥΟΓΡΑΦΟΥ NIHON KOHDEN 0,45 Χ 37MM</t>
  </si>
  <si>
    <t>210601500019048 Αποθήκη:ΥΥΑ</t>
  </si>
  <si>
    <t>210601500028044 Αποθήκη:ΥΥΑ</t>
  </si>
  <si>
    <t>210601500028025 Αποθήκη:ΥΥΑ</t>
  </si>
  <si>
    <t>210601500028028 Αποθήκη:ΥΥΑ</t>
  </si>
  <si>
    <t>210601500028005 Αποθήκη:ΥΥΑ</t>
  </si>
  <si>
    <t>210601500028016 Αποθήκη:ΥΥΑ</t>
  </si>
  <si>
    <t>210601500028019 Αποθήκη:ΥΥΑ</t>
  </si>
  <si>
    <t>ΒΕΛΟΝΕΣ ΣΗΜΑΝΣΗΣ ΟΓΚΟΦΟΡΩΝ ΒΛΑΒΩΝ ΜΑΣΤΟΥ</t>
  </si>
  <si>
    <t>210188250100016 Αποθήκη:ΥΥΑ</t>
  </si>
  <si>
    <t>210601500028050 Αποθήκη:ΥΥΑ</t>
  </si>
  <si>
    <t>ΒΕΛΟΝΕΣ ΒΙΟΨΙΑΣ Μ/Χ ΠΡΟΣΤΑΤΗ</t>
  </si>
  <si>
    <t>ΒΕΛΟΝΕΣ ΑΝΑΙΣΘ. ΠΡΟΣΤΑΤΗ ΑΠO ΑΤΣΑΛΙ 20G-20cm</t>
  </si>
  <si>
    <t>ΒΕΛΟΝΕΣ ΗΛΕΚΤΡΟΜΥΟΓΡΑΦΟΥ NIHON KOHDEN 0,45 Χ 50MM</t>
  </si>
  <si>
    <t>210601500019061 Αποθήκη:ΥΥΑ</t>
  </si>
  <si>
    <t>Α/Α</t>
  </si>
  <si>
    <t>210483980039021 Αποθήκη:ΥΥΑ</t>
  </si>
  <si>
    <t>ΠΙΣΤΟΛΙ ΒΙΟΨΙΑΣ ΝΕΦΡΟΥ 16GX16CM</t>
  </si>
  <si>
    <t xml:space="preserve"> 210435700050196 Αποθήκη:ΥΥΑ</t>
  </si>
  <si>
    <t>210188200020119 Αποθήκη:ΥΥΑ</t>
  </si>
  <si>
    <t>ΒΕΛΟΝΕΣ ΒΙΟΨΙΑΣ ΝΕΦΡΟΥ 16GX16cm/13,8cm</t>
  </si>
  <si>
    <t>ΒΕΛΟΝΕΣ ΡΑΧΙΑΙΑΣ ΑΝΑΙΣΘ. 22G ΤΡΑΥΜΑΤΙΚΕΣ 90mm ΧΩΡΙΣ ΟΔΗΓΟ</t>
  </si>
  <si>
    <t>ΒΕΛΟΝΕΣ ΡΑΧΙΑΙΑΣ ΑΝΑΙΣΘ. 25G ΤΡΑΥΜΑΤΙΚΕΣ 90mm ΧΩΡΙΣ ΟΔΗΓΟ</t>
  </si>
  <si>
    <t>ΒΕΛΟΝΕΣ ΡΑΧΙΑΙΑΣ ΑΝΑΙΣΘΗΣΙΑΣ ΑΤΡΑΥΜΑΤΙΚΕΣ ΜΕ ΟΔΗΓΟ 25G 103mm</t>
  </si>
  <si>
    <t>ΒΕΛΟΝΕΣ ΡΑΧΙΑΙΑΣ ΑΝΑΙΣΘΗΣΙΑΣ ΑΤΡΑΥΜΑΤΙΚΕΣ ΜΕ ΟΔΗΓΟ 25G 88mm</t>
  </si>
  <si>
    <t>ΒΕΛΟΝΕΣ ΡΑΧ. ΑΝΑΙΣΘ. ΑΤΡΑΥΜΑΤΙΚΕΣ  ΧΩΡΙΣ ΟΔΗΓΟ 25G - 120mm</t>
  </si>
  <si>
    <t>210435700050291 Αποθήκη:ΥΥΑ</t>
  </si>
  <si>
    <t>210435700050292 Αποθήκη:ΥΥΑ</t>
  </si>
  <si>
    <t>210601500028051 Αποθήκη:ΥΥΑ</t>
  </si>
  <si>
    <t>ΒΕΛΟΝΕΣ ΡΑΧΙΑΙΑΣ ΑΝΑΙΣΘ. 22G ΤΡΑΥΜΑΤΙΚΕΣ 120 mm ΧΩΡΙΣ ΟΔΗΓΟ</t>
  </si>
  <si>
    <t>ΒΕΛΟΝΑ   ΦΥΣΙΓΓΟΣΥΡΙΓΓΩΝ (ΓΙΑ ΠΕΝΑ ΙΝΣΟΥΛΙΝΗΣ)</t>
  </si>
  <si>
    <t>ΕΙΔΙΚΗ ΒΕΛΟΝΑ ΔΙΑΤΡΗΣΗΣ-ΔΙΑΛΥΣΗΣ ΦΑΡΜΑΚΩΝ ΚΛΕΙΣΤΟΥ ΑΚΡΟΥ 18G</t>
  </si>
  <si>
    <t>ΑΡΤΗΡΙΑΚΗ ΒΕΛΟΝΑ 18GX7CM</t>
  </si>
  <si>
    <t>ΑΡΤΗΡΙΑΚΗ ΒΕΛΟΝΑ 20G X 3,80 CM</t>
  </si>
  <si>
    <t>ΝΈΟ ΕΙΔΟΣ</t>
  </si>
  <si>
    <t>ΑΥΤΟΜΑΤΟ-ΗΜΙΑΥΤΟΜΑΤΟ ΠΙΣΤΟΛΙ ΒΙΟΨΙΑΣ ΜΑΣΤΟΥ</t>
  </si>
  <si>
    <t>ΔΙΠΛΟ ΟΔΗΓΟ ΣΥΡΜΑ ΜΑΣΤΟΥ</t>
  </si>
  <si>
    <t>ΠΟΣΟΤΗΤΑ (ΤΜΧ)</t>
  </si>
  <si>
    <t xml:space="preserve">ΤΙΜΗ ΜΟΝΑΔΑΣ </t>
  </si>
  <si>
    <t>ΠΡΟΥ/ΣΑ ΔΑΠΑΝΗ ΧΩΡΙΣ ΦΠΑ</t>
  </si>
  <si>
    <t xml:space="preserve"> ΦΠΑ  24%</t>
  </si>
  <si>
    <t xml:space="preserve"> ΦΠΑ  13%</t>
  </si>
  <si>
    <t>ΠΡ/ΣΑ ΔΑΠΑΝΗ ΜΕ ΦΠΑ 24%-13%</t>
  </si>
  <si>
    <t>ΒΕΛΟΝΕΣ ΡΑΧΙΑΙΑΣ ΑΝΑΙΣΘΗΣΙΑΣ ΑΤΡΑΥΜΑΤΙΚΕΣ ΜΕ ΟΔΗΓΟ 27/90mm</t>
  </si>
  <si>
    <t xml:space="preserve"> ΜΕΡΙΚΟ ΣΥΝΟΛΟ</t>
  </si>
  <si>
    <t>ΜΕΡΙΚΟ ΣΥΝΟΛΟ</t>
  </si>
  <si>
    <t>ΣΥΝΟΛ0ΓΙΑ 13 &amp; 24%</t>
  </si>
  <si>
    <t>BB10</t>
  </si>
  <si>
    <t>BB12</t>
  </si>
  <si>
    <t>ΒΕΛΟΝΕΣ ΟΣΤΕΟΜΥΕΛΙΚΗΣ ΒΙΟΨΙΑΣ</t>
  </si>
  <si>
    <t>ΒΕΛΟΝΕΣ  ΜΥΕΛΟΓΡΑΜΜΑΤΟΣ</t>
  </si>
  <si>
    <t>ΕΙΔΙΚΗ ΒΕΛΟΝΑ ΔΙΑΤΡΗΣΗΣ-ΔΙΑΛΥΣΗΣ ΦΑΡΜΑΚΩΝ ΑΝΟΙΧΤΟΥ ΑΚΡΟΥ 18G ΜΕ ΕΝΣΩΜΑΤΩΜΕΝΟ ΦΙΛΤΡΟ</t>
  </si>
  <si>
    <t>ΕΓΓΥΗΤΙΚΗ</t>
  </si>
  <si>
    <t>ΠΑΡΑΠΟΜΠΗ (Αριθμός ή ονομασία αρχείου ηλεκτρονικής προσφοράς)</t>
  </si>
  <si>
    <t>ΑΠΑΝΤΗΣΗ (ΝΑΙ-ΟΧΙ)</t>
  </si>
  <si>
    <t>ΠΕΡΙΓΡΑΦΗ</t>
  </si>
  <si>
    <t xml:space="preserve"> ΠΕΡΙΓΡΑΦΗ  ΠΡΟΔΙΑΓΡΑΦΗΣ</t>
  </si>
  <si>
    <t xml:space="preserve">Τεχνικές προδιαγραφές ΣΥΝΟΔΟΥ ΕΞΟΠΛΙΣΜΟΥ </t>
  </si>
  <si>
    <t>1.	ΚΑΘΕΤΗΡΑΣ ΕΝΔΟΣΤΕΦΑΝΙΑΙΟΥ ΥΠΕΡΗΧΟΥ IVUS (210435700050327)</t>
  </si>
  <si>
    <t>Καθετήρας ενδοστεφανιαίου υπερήχου μηχανικής σάρωσης και συχνότητας 60ΜΗz για την απεικόνιση της εσωτερικής μορφολογίας των  στεφανιαίων αγγείων.</t>
  </si>
  <si>
    <t>1.	Να διαθέτει εξαιρετικά χαμηλό προφίλ προσπέλασης των αγγείων και να είναι συμβατός με οδηγούς καθετήρες αγγειοπλαστικής 5F.</t>
  </si>
  <si>
    <r>
      <rPr>
        <sz val="11"/>
        <color theme="1"/>
        <rFont val="Calibri"/>
        <family val="2"/>
        <charset val="161"/>
        <scheme val="minor"/>
      </rPr>
      <t>2.Το μήκος του καθετήρα να είναι 135cm</t>
    </r>
  </si>
  <si>
    <t>2.	ΣΥΣΤΗΜΑ ΜΕΤΡΗΣΗΣ ΚΛΑΣΜΑΤΙΚΗΣ ΕΦΕΔΡΕΙΑΣ ΡΟΗΣ FFR-iFR (210435700050187)</t>
  </si>
  <si>
    <t>Σύστημα μέτρησης κλασματικής εφεδρείας ροής.</t>
  </si>
  <si>
    <t>1.Να διαθέτει οπτικό αισθητήρα, άκρο 3 εκ., υδρόφιλη επίστρωση και συνολικό μήκος 185 εκ.</t>
  </si>
  <si>
    <t>2.Να δύναται να πραγματοποιήσει και εξέταση χωρίς χορήγηση αδενοσίνης.</t>
  </si>
  <si>
    <t>Κονσόλα και συνοδός εξοπλισμός για ενδοστεφανιαίο υπέρηχο &amp; την μέτρηση φυσιολογικών παραμέτρων στα στεφανιαία αιμοφόρα αγγεία. Σύστημα καθοδήγησης πολλαπλών μεθόδων.</t>
  </si>
  <si>
    <t xml:space="preserve">Το σύστημα απεικόνισης υπερήχων να προορίζεται για εξετάσεις ενδαγγειακών παθολογικών καταστάσεων μέσω υπερήχων  και τη μέτρηση φυσιολογικών παραμέτρων στα στεφανιαία  αιμοφόρα αγγεία. </t>
  </si>
  <si>
    <t xml:space="preserve">Το ενδαγγειακό  υπερηχογράφημα ενδείκνυται για ασθενείς υποψήφιους για διαυλικές παρεμβατικές επεμβάσεις, όπως η αγγειοπλαστική και η αθηρεκτομή. </t>
  </si>
  <si>
    <t>Το σύστημα για λειτουργία σε κατάσταση IVUS/FFR/DFR να περιλαμβάνει τα κάτωθι:</t>
  </si>
  <si>
    <t xml:space="preserve">Να διαθέτει τροχήλατο συστήματος </t>
  </si>
  <si>
    <t>Το σύστημα να είναι σχεδιασμένο για απεικόνιση ενδοαυλικών ανατομιών δια μέσου συμβατών καθετήρων για στεφανιαία και ενδοκαρδιακή ένδειξη με εύρος συχνοτήτων 60MHz.  Οι καθετήρες ενδοστεφανιαίου υπερήχου, περιστροφικού τύπου, αποστέλλουν τα ανακλώμενα ακουστικά σήματα διαμέσου της κινητήριας μονάδας MDU 5 PLUS στην κεντρική μονάδα όπου μετά από ψηφιακή επεξεργασία του υπερήχου, αποδίδει εξαιρετικά ευκρινή και άριστα φιλτραρισμένη εικόνα.</t>
  </si>
  <si>
    <t>Η απόσυρση του καθετήρα να  μπορεί να πραγματοποιηθεί είτε χειροκίνητα είτε αυτόματα (με τη χρήση της αναλωσίμου συσκευής απόσυρσης) με σταθερό ρυθμό 0.5 ή 1.0 mm/sec.</t>
  </si>
  <si>
    <t>Να διαθέτει ειδικά σχεδιασμένη απεικόνιση δια μέσου συμβατών συρμάτων για τη μέτρηση φυσιολογικών παραμέτρων στα στεφανιαία αιμοφόρα αγγεία με την χρήση είτε χωρίς την χρήση αδενοσίνης αναλόγως την επιλογή του χειριστή. . Η μέτρηση της πίεσης μεταφέρεται δια μέσου σύνδεσης οπτικής ίνας σε επεξεργαστή όπου και προσδιορίζεται το Κλάσμα Εφεδρείας Ροής (FFR).Να δίνεται η δυνατότητα επιλογής μέτρησης χωρίς την χρήση αδενοσίνης(FFR/DFR).Να μην χρειάζεται ο συγχρονισμός με το καρδιογράφημα για την απόδοση των αποτελεσμάτων.</t>
  </si>
  <si>
    <t>Τα αποτελέσματα να απεικονίζονται στην τροχήλατη κονσόλα μέσω ασύρματης επικοινωνίας με την κονσόλα σύνδεσης των συμβατών συρμάτων.</t>
  </si>
  <si>
    <t xml:space="preserve">Να διαθέτει τη δυνατότητα αποθήκευσης των καταγραφών στον εσωτερικό δίσκο του επεξεργαστή απεικόνισης, και μετά από μετατροπή σε αρχείο DICOM της αντιγραφής σε εξωτερικό μέσο αποθήκευσης όπως CD-R ή DVD+R, σε αποσπώμενο μέσο μαζικής αποθήκευσης καθώς επίσης και σε δικτυακό διακομιστή DICOM.Η ανάγνωση των αποθηκευμένων εικόνων και δεδομένων να μπορεί να πραγματοποιηθεί σε οποιοδήποτε συμβατικό PC με τη χρήση προγράμματος επισκόπησης δεδομένων DICOM χωρίς επιπλέον χρέωση. </t>
  </si>
  <si>
    <t>Η διαχείριση του συστήματος να  πραγματοποιείται από ένα εύχρηστο πρόγραμμα διεπαφής χρήστη (GUI) που χαρακτηρίζεται από εργονομία, απλότητα και ταχύτητα στην εκτέλεση.</t>
  </si>
  <si>
    <t>Επιπροσθέτως ο χρήστης δύναται να επισημάνει με σελιδοδείκτες κατά τη διάρκεια καταγραφής σημεία ενδιαφέροντος για εύκολη πρόσβαση σε αυτά για την περεταίρω μελέτη. Το σύστημα να  έχει τη δυνατότητα ταυτόχρονης απεικόνισης του αγγείου σε εγκάρσια και επιμήκη διατομή με αυτόματη  εμφάνιση  του αγγειακού αυλού και του αγγείου και των σελιδοδεικτών για ευκολότερες μετρήσεις και εκτιμήσεις, και επιτρέπει την ταυτόχρονη απεικόνιση του αγγείου σε δύο εγκάρσιες τομές για σύγκριση αυλού/στένωσης σε διαφορετικά σημεία του αγγείου.</t>
  </si>
  <si>
    <t>Οι μετρήσεις να  περιλαμβάνουν τις διαμέτρους του αυλού και του αγγείου, την επιφάνεια του αυλού, το μέσο χιτώνα, το ποσοστό της στένωσης και το μήκος της αθηρωματικής βλάβης.</t>
  </si>
  <si>
    <t>Σχετικά με το λογισμικό, να  παρέχονται δωρεάν αναβαθμίσεις του λογισμικού.</t>
  </si>
  <si>
    <t>Το σύστημα να  συνοδεύεται από οδηγίες χρήσης τόσο σε έντυπη όσο και σε ηλεκτρονική μορφή στα Ελληνικά και Αγγλικά.</t>
  </si>
  <si>
    <r>
      <t xml:space="preserve">Το φορητό, τροχήλατο σύστημα καθοδήγησης πολλαπλών μεθόδων να είναι ένα σύστημα ιατροτεχνολογικού προϊόντος για χρήση σε κατάσταση λειτουργίας ενδαγγειακού υπερηχογραφήματος (IVUS) και </t>
    </r>
    <r>
      <rPr>
        <sz val="11"/>
        <color rgb="FF000000"/>
        <rFont val="Calibri"/>
        <family val="2"/>
        <charset val="161"/>
        <scheme val="minor"/>
      </rPr>
      <t>τη μέτρηση φυσιολογικών παραμέτρων στα στεφανιαία και αιμοφόρα αγγεία με ή χωρίς χρήση αδενοσίνης(FFR &amp; DFR)</t>
    </r>
    <r>
      <rPr>
        <sz val="11"/>
        <color theme="1"/>
        <rFont val="Calibri"/>
        <family val="2"/>
        <charset val="161"/>
        <scheme val="minor"/>
      </rPr>
      <t xml:space="preserve">. </t>
    </r>
  </si>
  <si>
    <t>1.Δύο (2) υπολογιστές (Επεξεργαστής λήψης και επεξεργαστής απεικόνισης)</t>
  </si>
  <si>
    <t>2.Μία (1) οθόνη υγρών κρυστάλλων (LCD)</t>
  </si>
  <si>
    <t>4. Ένα (1) μετασχηματιστή απομόνωσης</t>
  </si>
  <si>
    <t>5. Μία (1) διάταξη κυλιόμενου τροχήλατου (συμπεριλαμβάνει την απαραίτητη εσωτερική καλωδίωση του τροχήλατου)</t>
  </si>
  <si>
    <t>6.Ένα (1) εκτυπωτή</t>
  </si>
  <si>
    <t>7.Την κινητήρια μονάδα MDU5 PLUS</t>
  </si>
  <si>
    <t>8.Μία (1) κονσόλα σύνδεσης σύρματος μέτρησης φυσιολογικών παραμέτρων στα στεφανιαία αιμοφόρα αγγεία.</t>
  </si>
  <si>
    <r>
      <rPr>
        <sz val="11"/>
        <color rgb="FF333399"/>
        <rFont val="Calibri"/>
        <family val="2"/>
        <charset val="161"/>
        <scheme val="minor"/>
      </rPr>
      <t xml:space="preserve">3. </t>
    </r>
    <r>
      <rPr>
        <sz val="11"/>
        <color theme="1"/>
        <rFont val="Calibri"/>
        <family val="2"/>
        <charset val="161"/>
        <scheme val="minor"/>
      </rPr>
      <t>Μία (1) οθόνη αφής</t>
    </r>
  </si>
  <si>
    <t xml:space="preserve">Να δίνεται η δυνατότητα στο χρήστη για επισκόπηση και μετρήσεις τόσο σε εγκάρσιες τομές της καταγραφής του αγγείου όσο και σε ανασύσταση του επιμήκη άξονα. 
</t>
  </si>
  <si>
    <t>ΦΥΛΛΟ ΣΥΜΜΟΡΦΩΣΗΣ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</si>
</sst>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27" x14ac:knownFonts="1">
    <font>
      <sz val="11"/>
      <color theme="1"/>
      <name val="Calibri"/>
      <family val="2"/>
      <charset val="161"/>
      <scheme val="minor"/>
    </font>
    <font>
      <sz val="10"/>
      <color theme="1"/>
      <name val="Calibri"/>
      <family val="2"/>
      <charset val="161"/>
    </font>
    <font>
      <sz val="10"/>
      <color theme="1"/>
      <name val="Calibri"/>
      <family val="2"/>
      <charset val="161"/>
      <scheme val="minor"/>
    </font>
    <font>
      <sz val="10"/>
      <color theme="1"/>
      <name val="Arial"/>
      <family val="2"/>
      <charset val="161"/>
    </font>
    <font>
      <b/>
      <sz val="10"/>
      <color theme="1"/>
      <name val="Calibri"/>
      <family val="2"/>
      <charset val="161"/>
    </font>
    <font>
      <b/>
      <sz val="10"/>
      <color theme="1"/>
      <name val="Calibri"/>
      <family val="2"/>
      <charset val="161"/>
      <scheme val="minor"/>
    </font>
    <font>
      <sz val="10"/>
      <color rgb="FF000000"/>
      <name val="Calibri"/>
      <family val="2"/>
      <charset val="161"/>
      <scheme val="minor"/>
    </font>
    <font>
      <sz val="10"/>
      <name val="Calibri"/>
      <family val="2"/>
      <charset val="161"/>
      <scheme val="minor"/>
    </font>
    <font>
      <sz val="10"/>
      <name val="Calibri"/>
      <family val="2"/>
      <charset val="161"/>
    </font>
    <font>
      <b/>
      <sz val="10"/>
      <name val="Calibri"/>
      <family val="2"/>
      <charset val="161"/>
      <scheme val="minor"/>
    </font>
    <font>
      <b/>
      <sz val="10"/>
      <name val="Calibri"/>
      <family val="2"/>
      <charset val="161"/>
    </font>
    <font>
      <sz val="11"/>
      <color theme="1"/>
      <name val="Calibri"/>
      <family val="2"/>
      <scheme val="minor"/>
    </font>
    <font>
      <sz val="9"/>
      <color rgb="FF000000"/>
      <name val="Calibri"/>
      <family val="2"/>
      <charset val="161"/>
    </font>
    <font>
      <sz val="9"/>
      <color theme="1"/>
      <name val="Calibri"/>
      <family val="2"/>
      <charset val="161"/>
    </font>
    <font>
      <sz val="9"/>
      <color theme="1"/>
      <name val="Calibri"/>
      <family val="2"/>
      <charset val="161"/>
      <scheme val="minor"/>
    </font>
    <font>
      <b/>
      <sz val="9"/>
      <color theme="1"/>
      <name val="Calibri"/>
      <family val="2"/>
      <charset val="161"/>
    </font>
    <font>
      <b/>
      <sz val="9"/>
      <color theme="1"/>
      <name val="Calibri"/>
      <family val="2"/>
      <charset val="161"/>
      <scheme val="minor"/>
    </font>
    <font>
      <b/>
      <sz val="9"/>
      <name val="Calibri"/>
      <family val="2"/>
      <charset val="161"/>
    </font>
    <font>
      <sz val="9"/>
      <name val="Calibri"/>
      <family val="2"/>
      <charset val="161"/>
    </font>
    <font>
      <b/>
      <sz val="9"/>
      <name val="Calibri"/>
      <family val="2"/>
      <charset val="161"/>
      <scheme val="minor"/>
    </font>
    <font>
      <sz val="9"/>
      <name val="Calibri"/>
      <family val="2"/>
      <charset val="161"/>
      <scheme val="minor"/>
    </font>
    <font>
      <sz val="11"/>
      <color theme="1"/>
      <name val="Calibri"/>
      <family val="2"/>
      <charset val="161"/>
      <scheme val="minor"/>
    </font>
    <font>
      <sz val="12"/>
      <color theme="1"/>
      <name val="Times New Roman"/>
      <family val="1"/>
      <charset val="161"/>
    </font>
    <font>
      <sz val="12"/>
      <color theme="1"/>
      <name val="Calibri"/>
      <family val="2"/>
      <charset val="161"/>
      <scheme val="minor"/>
    </font>
    <font>
      <sz val="11"/>
      <color rgb="FF000000"/>
      <name val="Calibri"/>
      <family val="2"/>
      <charset val="161"/>
      <scheme val="minor"/>
    </font>
    <font>
      <sz val="11"/>
      <color rgb="FF333399"/>
      <name val="Calibri"/>
      <family val="2"/>
      <charset val="161"/>
      <scheme val="minor"/>
    </font>
    <font>
      <sz val="16"/>
      <color theme="1"/>
      <name val="Calibri"/>
      <family val="2"/>
      <charset val="161"/>
      <scheme val="minor"/>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2">
    <xf numFmtId="0" fontId="0" fillId="0" borderId="0"/>
    <xf numFmtId="0" fontId="11" fillId="0" borderId="0"/>
  </cellStyleXfs>
  <cellXfs count="79">
    <xf numFmtId="0" fontId="0" fillId="0" borderId="0" xfId="0"/>
    <xf numFmtId="0" fontId="2" fillId="0" borderId="1" xfId="0"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2" fillId="0" borderId="1" xfId="0" applyFont="1" applyFill="1" applyBorder="1" applyAlignment="1">
      <alignment vertical="center"/>
    </xf>
    <xf numFmtId="3"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 fontId="5"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4" fillId="0" borderId="0"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14" fillId="0" borderId="1" xfId="0" applyFont="1" applyFill="1" applyBorder="1" applyAlignment="1">
      <alignment horizontal="center" vertical="center"/>
    </xf>
    <xf numFmtId="44" fontId="5" fillId="0" borderId="2" xfId="0" applyNumberFormat="1" applyFont="1" applyFill="1" applyBorder="1" applyAlignment="1">
      <alignment horizontal="center" vertical="center"/>
    </xf>
    <xf numFmtId="44" fontId="5" fillId="0" borderId="3"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23" fillId="0" borderId="1" xfId="0" applyFont="1" applyFill="1" applyBorder="1" applyAlignment="1">
      <alignment horizontal="left"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0" fillId="0" borderId="1" xfId="0" applyFont="1" applyBorder="1" applyAlignment="1">
      <alignment vertical="center"/>
    </xf>
    <xf numFmtId="0" fontId="0" fillId="0" borderId="1" xfId="0" applyBorder="1" applyAlignment="1">
      <alignment horizontal="left" vertical="center" wrapText="1" indent="1"/>
    </xf>
    <xf numFmtId="0" fontId="22" fillId="0" borderId="1" xfId="0" applyFont="1" applyFill="1" applyBorder="1" applyAlignment="1">
      <alignment horizontal="justify" vertical="center"/>
    </xf>
    <xf numFmtId="0" fontId="0" fillId="0" borderId="1" xfId="0" applyFont="1" applyFill="1" applyBorder="1" applyAlignment="1">
      <alignment horizontal="justify" vertical="center"/>
    </xf>
    <xf numFmtId="0" fontId="0" fillId="0" borderId="2" xfId="0" applyBorder="1" applyAlignment="1">
      <alignment horizontal="left" wrapText="1"/>
    </xf>
    <xf numFmtId="0" fontId="0" fillId="0" borderId="6" xfId="0" applyBorder="1" applyAlignment="1">
      <alignment horizontal="left" wrapText="1"/>
    </xf>
    <xf numFmtId="0" fontId="0" fillId="0" borderId="3" xfId="0" applyBorder="1" applyAlignment="1">
      <alignment horizontal="left" wrapText="1"/>
    </xf>
    <xf numFmtId="0" fontId="0" fillId="0" borderId="2" xfId="0" applyBorder="1" applyAlignment="1">
      <alignment horizontal="left" vertical="center"/>
    </xf>
    <xf numFmtId="0" fontId="0" fillId="0" borderId="6"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indent="1"/>
    </xf>
    <xf numFmtId="0" fontId="0" fillId="0" borderId="1" xfId="0" applyBorder="1" applyAlignment="1">
      <alignment horizontal="left" vertical="center" wrapText="1"/>
    </xf>
    <xf numFmtId="0" fontId="26" fillId="0" borderId="0" xfId="0" applyFont="1" applyFill="1" applyBorder="1" applyAlignment="1">
      <alignment horizontal="center" vertical="center" wrapText="1"/>
    </xf>
  </cellXfs>
  <cellStyles count="2">
    <cellStyle name="Κανονικό" xfId="0" builtinId="0"/>
    <cellStyle name="Κανονικό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3BD7-28E8-4346-B417-4B8D4198C621}">
  <sheetPr>
    <pageSetUpPr fitToPage="1"/>
  </sheetPr>
  <dimension ref="A1:K35"/>
  <sheetViews>
    <sheetView topLeftCell="D1" zoomScale="106" zoomScaleNormal="106" workbookViewId="0">
      <pane ySplit="1" topLeftCell="A22" activePane="bottomLeft" state="frozen"/>
      <selection pane="bottomLeft" activeCell="L23" sqref="L23"/>
    </sheetView>
  </sheetViews>
  <sheetFormatPr defaultColWidth="9.140625" defaultRowHeight="12.75" x14ac:dyDescent="0.25"/>
  <cols>
    <col min="1" max="1" width="5.140625" style="3" customWidth="1"/>
    <col min="2" max="2" width="17.7109375" style="3" customWidth="1"/>
    <col min="3" max="3" width="31.42578125" style="3" customWidth="1"/>
    <col min="4" max="4" width="9.7109375" style="3" customWidth="1"/>
    <col min="5" max="5" width="11.140625" style="6" customWidth="1"/>
    <col min="6" max="6" width="12.42578125" style="6" customWidth="1"/>
    <col min="7" max="7" width="10.28515625" style="5" customWidth="1"/>
    <col min="8" max="8" width="8" style="6" customWidth="1"/>
    <col min="9" max="9" width="11.85546875" style="5" customWidth="1"/>
    <col min="10" max="10" width="9.28515625" style="3" customWidth="1"/>
    <col min="11" max="11" width="23.28515625" style="3" customWidth="1"/>
    <col min="12" max="16384" width="9.140625" style="3"/>
  </cols>
  <sheetData>
    <row r="1" spans="1:11" ht="51" x14ac:dyDescent="0.25">
      <c r="A1" s="32" t="s">
        <v>24</v>
      </c>
      <c r="B1" s="32" t="s">
        <v>0</v>
      </c>
      <c r="C1" s="32" t="s">
        <v>1</v>
      </c>
      <c r="D1" s="32" t="s">
        <v>46</v>
      </c>
      <c r="E1" s="36" t="s">
        <v>47</v>
      </c>
      <c r="F1" s="36" t="s">
        <v>48</v>
      </c>
      <c r="G1" s="33" t="s">
        <v>49</v>
      </c>
      <c r="H1" s="33" t="s">
        <v>50</v>
      </c>
      <c r="I1" s="33" t="s">
        <v>51</v>
      </c>
      <c r="J1" s="32" t="s">
        <v>2</v>
      </c>
    </row>
    <row r="2" spans="1:11" ht="24" customHeight="1" x14ac:dyDescent="0.25">
      <c r="A2" s="4"/>
      <c r="B2" s="23"/>
      <c r="C2" s="31" t="s">
        <v>4</v>
      </c>
      <c r="D2" s="23"/>
      <c r="E2" s="37"/>
      <c r="F2" s="40"/>
      <c r="I2" s="2"/>
    </row>
    <row r="3" spans="1:11" s="14" customFormat="1" ht="33" customHeight="1" x14ac:dyDescent="0.25">
      <c r="A3" s="12">
        <v>1</v>
      </c>
      <c r="B3" s="21" t="s">
        <v>6</v>
      </c>
      <c r="C3" s="23" t="s">
        <v>39</v>
      </c>
      <c r="D3" s="24">
        <v>20000</v>
      </c>
      <c r="E3" s="6">
        <v>3.5000000000000003E-2</v>
      </c>
      <c r="F3" s="6">
        <f>D3*E3</f>
        <v>700.00000000000011</v>
      </c>
      <c r="G3" s="5"/>
      <c r="H3" s="6">
        <f t="shared" ref="H3:H10" si="0">F3*13/100</f>
        <v>91.000000000000014</v>
      </c>
      <c r="I3" s="5">
        <f t="shared" ref="I3:I10" si="1">F3+H3</f>
        <v>791.00000000000011</v>
      </c>
      <c r="J3" s="20" t="s">
        <v>7</v>
      </c>
    </row>
    <row r="4" spans="1:11" s="34" customFormat="1" ht="30.75" customHeight="1" x14ac:dyDescent="0.25">
      <c r="A4" s="30">
        <v>2</v>
      </c>
      <c r="B4" s="15" t="s">
        <v>11</v>
      </c>
      <c r="C4" s="26" t="s">
        <v>34</v>
      </c>
      <c r="D4" s="17">
        <v>50</v>
      </c>
      <c r="E4" s="19">
        <v>5.8</v>
      </c>
      <c r="F4" s="19">
        <f>D4*E4</f>
        <v>290</v>
      </c>
      <c r="G4" s="18"/>
      <c r="H4" s="6">
        <f t="shared" si="0"/>
        <v>37.700000000000003</v>
      </c>
      <c r="I4" s="5">
        <f t="shared" si="1"/>
        <v>327.7</v>
      </c>
      <c r="J4" s="20" t="s">
        <v>7</v>
      </c>
    </row>
    <row r="5" spans="1:11" s="34" customFormat="1" ht="30.75" customHeight="1" x14ac:dyDescent="0.25">
      <c r="A5" s="30">
        <v>3</v>
      </c>
      <c r="B5" s="21" t="s">
        <v>16</v>
      </c>
      <c r="C5" s="23" t="s">
        <v>52</v>
      </c>
      <c r="D5" s="24">
        <v>300</v>
      </c>
      <c r="E5" s="6">
        <v>3.5</v>
      </c>
      <c r="F5" s="19">
        <f>D5*E5</f>
        <v>1050</v>
      </c>
      <c r="G5" s="18"/>
      <c r="H5" s="6">
        <f t="shared" si="0"/>
        <v>136.5</v>
      </c>
      <c r="I5" s="5">
        <f t="shared" si="1"/>
        <v>1186.5</v>
      </c>
      <c r="J5" s="20" t="s">
        <v>7</v>
      </c>
    </row>
    <row r="6" spans="1:11" s="14" customFormat="1" ht="35.25" customHeight="1" x14ac:dyDescent="0.25">
      <c r="A6" s="30">
        <v>4</v>
      </c>
      <c r="B6" s="21" t="s">
        <v>15</v>
      </c>
      <c r="C6" s="23" t="s">
        <v>33</v>
      </c>
      <c r="D6" s="24">
        <v>800</v>
      </c>
      <c r="E6" s="6">
        <v>3.4</v>
      </c>
      <c r="F6" s="6">
        <f>D6*E6</f>
        <v>2720</v>
      </c>
      <c r="G6" s="18"/>
      <c r="H6" s="6">
        <f t="shared" si="0"/>
        <v>353.6</v>
      </c>
      <c r="I6" s="5">
        <f t="shared" si="1"/>
        <v>3073.6</v>
      </c>
      <c r="J6" s="3" t="s">
        <v>7</v>
      </c>
      <c r="K6" s="34"/>
    </row>
    <row r="7" spans="1:11" s="14" customFormat="1" ht="33" customHeight="1" x14ac:dyDescent="0.25">
      <c r="A7" s="30">
        <v>5</v>
      </c>
      <c r="B7" s="21" t="s">
        <v>14</v>
      </c>
      <c r="C7" s="23" t="s">
        <v>32</v>
      </c>
      <c r="D7" s="24">
        <v>100</v>
      </c>
      <c r="E7" s="6">
        <v>6.4</v>
      </c>
      <c r="F7" s="6">
        <f>D7*E7</f>
        <v>640</v>
      </c>
      <c r="G7" s="18"/>
      <c r="H7" s="6">
        <f t="shared" si="0"/>
        <v>83.2</v>
      </c>
      <c r="I7" s="5">
        <f t="shared" si="1"/>
        <v>723.2</v>
      </c>
      <c r="J7" s="3" t="s">
        <v>7</v>
      </c>
      <c r="K7" s="34"/>
    </row>
    <row r="8" spans="1:11" s="14" customFormat="1" ht="33" customHeight="1" x14ac:dyDescent="0.25">
      <c r="A8" s="30">
        <v>6</v>
      </c>
      <c r="B8" s="21" t="s">
        <v>12</v>
      </c>
      <c r="C8" s="23" t="s">
        <v>30</v>
      </c>
      <c r="D8" s="24">
        <v>300</v>
      </c>
      <c r="E8" s="6">
        <v>1.2</v>
      </c>
      <c r="F8" s="6">
        <v>360</v>
      </c>
      <c r="G8" s="18"/>
      <c r="H8" s="6">
        <f t="shared" si="0"/>
        <v>46.8</v>
      </c>
      <c r="I8" s="5">
        <f t="shared" si="1"/>
        <v>406.8</v>
      </c>
      <c r="J8" s="3" t="s">
        <v>7</v>
      </c>
      <c r="K8" s="34"/>
    </row>
    <row r="9" spans="1:11" s="14" customFormat="1" ht="33" customHeight="1" x14ac:dyDescent="0.25">
      <c r="A9" s="30">
        <v>7</v>
      </c>
      <c r="B9" s="21" t="s">
        <v>37</v>
      </c>
      <c r="C9" s="23" t="s">
        <v>38</v>
      </c>
      <c r="D9" s="24">
        <v>200</v>
      </c>
      <c r="E9" s="6">
        <v>1.2</v>
      </c>
      <c r="F9" s="6">
        <v>240</v>
      </c>
      <c r="G9" s="18"/>
      <c r="H9" s="6">
        <f t="shared" si="0"/>
        <v>31.2</v>
      </c>
      <c r="I9" s="5">
        <f t="shared" si="1"/>
        <v>271.2</v>
      </c>
      <c r="J9" s="3" t="s">
        <v>7</v>
      </c>
      <c r="K9" s="34"/>
    </row>
    <row r="10" spans="1:11" s="14" customFormat="1" ht="33" customHeight="1" x14ac:dyDescent="0.25">
      <c r="A10" s="30">
        <v>8</v>
      </c>
      <c r="B10" s="21" t="s">
        <v>13</v>
      </c>
      <c r="C10" s="23" t="s">
        <v>31</v>
      </c>
      <c r="D10" s="24">
        <v>400</v>
      </c>
      <c r="E10" s="6">
        <v>1.2</v>
      </c>
      <c r="F10" s="6">
        <v>480</v>
      </c>
      <c r="G10" s="18"/>
      <c r="H10" s="6">
        <f t="shared" si="0"/>
        <v>62.4</v>
      </c>
      <c r="I10" s="5">
        <f t="shared" si="1"/>
        <v>542.4</v>
      </c>
      <c r="J10" s="3" t="s">
        <v>7</v>
      </c>
      <c r="K10" s="34"/>
    </row>
    <row r="11" spans="1:11" s="14" customFormat="1" ht="27.75" customHeight="1" x14ac:dyDescent="0.25">
      <c r="A11" s="12"/>
      <c r="B11" s="13"/>
      <c r="C11" s="7" t="s">
        <v>53</v>
      </c>
      <c r="D11" s="39">
        <f>SUM(D3:D10)</f>
        <v>22150</v>
      </c>
      <c r="E11" s="9"/>
      <c r="F11" s="9">
        <f>SUM(F3:F10)</f>
        <v>6480</v>
      </c>
      <c r="G11" s="8"/>
      <c r="H11" s="9">
        <f>SUM(H3:H10)</f>
        <v>842.40000000000009</v>
      </c>
      <c r="I11" s="8">
        <f>SUM(I3:I10)</f>
        <v>7322.3999999999987</v>
      </c>
    </row>
    <row r="12" spans="1:11" ht="30.75" customHeight="1" x14ac:dyDescent="0.25">
      <c r="A12" s="4"/>
      <c r="B12" s="25"/>
      <c r="C12" s="31" t="s">
        <v>3</v>
      </c>
      <c r="D12" s="22"/>
      <c r="E12" s="38"/>
    </row>
    <row r="13" spans="1:11" s="34" customFormat="1" ht="30.75" customHeight="1" x14ac:dyDescent="0.25">
      <c r="A13" s="30">
        <v>9</v>
      </c>
      <c r="B13" s="15" t="s">
        <v>18</v>
      </c>
      <c r="C13" s="26" t="s">
        <v>17</v>
      </c>
      <c r="D13" s="27">
        <v>20</v>
      </c>
      <c r="E13" s="19">
        <v>75</v>
      </c>
      <c r="F13" s="19">
        <f t="shared" ref="F13:F15" si="2">D13*E13</f>
        <v>1500</v>
      </c>
      <c r="G13" s="18">
        <f t="shared" ref="G13:G15" si="3">F13*24/100</f>
        <v>360</v>
      </c>
      <c r="H13" s="19"/>
      <c r="I13" s="18">
        <f t="shared" ref="I13:I25" si="4">F13+G13</f>
        <v>1860</v>
      </c>
      <c r="J13" s="20" t="s">
        <v>7</v>
      </c>
    </row>
    <row r="14" spans="1:11" s="34" customFormat="1" ht="30.75" customHeight="1" x14ac:dyDescent="0.25">
      <c r="A14" s="30">
        <v>10</v>
      </c>
      <c r="B14" s="15" t="s">
        <v>43</v>
      </c>
      <c r="C14" s="26" t="s">
        <v>44</v>
      </c>
      <c r="D14" s="27">
        <v>200</v>
      </c>
      <c r="E14" s="19">
        <v>53</v>
      </c>
      <c r="F14" s="19">
        <f t="shared" si="2"/>
        <v>10600</v>
      </c>
      <c r="G14" s="18">
        <f t="shared" si="3"/>
        <v>2544</v>
      </c>
      <c r="H14" s="19"/>
      <c r="I14" s="18">
        <f t="shared" si="4"/>
        <v>13144</v>
      </c>
      <c r="J14" s="20" t="s">
        <v>7</v>
      </c>
    </row>
    <row r="15" spans="1:11" s="34" customFormat="1" ht="30.75" customHeight="1" x14ac:dyDescent="0.25">
      <c r="A15" s="30">
        <v>11</v>
      </c>
      <c r="B15" s="15" t="s">
        <v>43</v>
      </c>
      <c r="C15" s="26" t="s">
        <v>45</v>
      </c>
      <c r="D15" s="27">
        <v>100</v>
      </c>
      <c r="E15" s="19">
        <v>55</v>
      </c>
      <c r="F15" s="19">
        <f t="shared" si="2"/>
        <v>5500</v>
      </c>
      <c r="G15" s="18">
        <f t="shared" si="3"/>
        <v>1320</v>
      </c>
      <c r="H15" s="19"/>
      <c r="I15" s="18">
        <f t="shared" si="4"/>
        <v>6820</v>
      </c>
      <c r="J15" s="20" t="s">
        <v>7</v>
      </c>
    </row>
    <row r="16" spans="1:11" s="14" customFormat="1" ht="33" customHeight="1" x14ac:dyDescent="0.25">
      <c r="A16" s="30">
        <v>12</v>
      </c>
      <c r="B16" s="21" t="s">
        <v>5</v>
      </c>
      <c r="C16" s="1" t="s">
        <v>41</v>
      </c>
      <c r="D16" s="22">
        <v>100</v>
      </c>
      <c r="E16" s="6">
        <v>2.5</v>
      </c>
      <c r="F16" s="6">
        <f t="shared" ref="F16:F25" si="5">D16*E16</f>
        <v>250</v>
      </c>
      <c r="G16" s="5">
        <f t="shared" ref="G16:G25" si="6">F16*24/100</f>
        <v>60</v>
      </c>
      <c r="H16" s="6"/>
      <c r="I16" s="18">
        <f t="shared" si="4"/>
        <v>310</v>
      </c>
      <c r="J16" s="20" t="s">
        <v>7</v>
      </c>
      <c r="K16" s="34"/>
    </row>
    <row r="17" spans="1:11" s="14" customFormat="1" ht="39.75" customHeight="1" x14ac:dyDescent="0.25">
      <c r="A17" s="30">
        <v>13</v>
      </c>
      <c r="B17" s="21" t="s">
        <v>27</v>
      </c>
      <c r="C17" s="1" t="s">
        <v>42</v>
      </c>
      <c r="D17" s="22">
        <v>200</v>
      </c>
      <c r="E17" s="6">
        <v>2.5</v>
      </c>
      <c r="F17" s="6">
        <f t="shared" si="5"/>
        <v>500</v>
      </c>
      <c r="G17" s="5">
        <f t="shared" si="6"/>
        <v>120</v>
      </c>
      <c r="H17" s="6"/>
      <c r="I17" s="18">
        <f t="shared" si="4"/>
        <v>620</v>
      </c>
      <c r="J17" s="20" t="s">
        <v>7</v>
      </c>
      <c r="K17" s="34"/>
    </row>
    <row r="18" spans="1:11" s="34" customFormat="1" ht="42.75" customHeight="1" x14ac:dyDescent="0.25">
      <c r="A18" s="30">
        <v>14</v>
      </c>
      <c r="B18" s="15" t="s">
        <v>28</v>
      </c>
      <c r="C18" s="16" t="s">
        <v>20</v>
      </c>
      <c r="D18" s="17">
        <v>240</v>
      </c>
      <c r="E18" s="19">
        <v>18</v>
      </c>
      <c r="F18" s="19">
        <f t="shared" si="5"/>
        <v>4320</v>
      </c>
      <c r="G18" s="18">
        <f t="shared" si="6"/>
        <v>1036.8</v>
      </c>
      <c r="H18" s="19"/>
      <c r="I18" s="18">
        <f t="shared" si="4"/>
        <v>5356.8</v>
      </c>
      <c r="J18" s="20" t="s">
        <v>7</v>
      </c>
    </row>
    <row r="19" spans="1:11" s="34" customFormat="1" ht="44.25" customHeight="1" x14ac:dyDescent="0.25">
      <c r="A19" s="30">
        <v>15</v>
      </c>
      <c r="B19" s="15" t="s">
        <v>19</v>
      </c>
      <c r="C19" s="16" t="s">
        <v>21</v>
      </c>
      <c r="D19" s="17">
        <v>280</v>
      </c>
      <c r="E19" s="19">
        <v>6.6</v>
      </c>
      <c r="F19" s="19">
        <f t="shared" si="5"/>
        <v>1848</v>
      </c>
      <c r="G19" s="18">
        <f t="shared" si="6"/>
        <v>443.52</v>
      </c>
      <c r="H19" s="19"/>
      <c r="I19" s="18">
        <f t="shared" si="4"/>
        <v>2291.52</v>
      </c>
      <c r="J19" s="20" t="s">
        <v>7</v>
      </c>
    </row>
    <row r="20" spans="1:11" s="34" customFormat="1" ht="35.25" customHeight="1" x14ac:dyDescent="0.25">
      <c r="A20" s="30">
        <v>16</v>
      </c>
      <c r="B20" s="15" t="s">
        <v>25</v>
      </c>
      <c r="C20" s="16" t="s">
        <v>26</v>
      </c>
      <c r="D20" s="17">
        <v>15</v>
      </c>
      <c r="E20" s="19">
        <v>30</v>
      </c>
      <c r="F20" s="19">
        <f t="shared" ref="F20" si="7">D20*E20</f>
        <v>450</v>
      </c>
      <c r="G20" s="18">
        <f t="shared" ref="G20" si="8">F20*24/100</f>
        <v>108</v>
      </c>
      <c r="H20" s="19"/>
      <c r="I20" s="18">
        <f t="shared" si="4"/>
        <v>558</v>
      </c>
      <c r="J20" s="20" t="s">
        <v>7</v>
      </c>
    </row>
    <row r="21" spans="1:11" s="14" customFormat="1" ht="34.5" customHeight="1" x14ac:dyDescent="0.25">
      <c r="A21" s="30">
        <v>17</v>
      </c>
      <c r="B21" s="21" t="s">
        <v>8</v>
      </c>
      <c r="C21" s="28" t="s">
        <v>29</v>
      </c>
      <c r="D21" s="22">
        <v>15</v>
      </c>
      <c r="E21" s="6">
        <v>21</v>
      </c>
      <c r="F21" s="6">
        <f t="shared" si="5"/>
        <v>315</v>
      </c>
      <c r="G21" s="5">
        <f t="shared" si="6"/>
        <v>75.599999999999994</v>
      </c>
      <c r="H21" s="6"/>
      <c r="I21" s="18">
        <f t="shared" si="4"/>
        <v>390.6</v>
      </c>
      <c r="J21" s="3" t="s">
        <v>7</v>
      </c>
      <c r="K21" s="34"/>
    </row>
    <row r="22" spans="1:11" s="14" customFormat="1" ht="31.5" customHeight="1" x14ac:dyDescent="0.25">
      <c r="A22" s="30">
        <v>18</v>
      </c>
      <c r="B22" s="21" t="s">
        <v>10</v>
      </c>
      <c r="C22" s="28" t="s">
        <v>9</v>
      </c>
      <c r="D22" s="22">
        <v>200</v>
      </c>
      <c r="E22" s="6">
        <v>5.5</v>
      </c>
      <c r="F22" s="6">
        <f t="shared" si="5"/>
        <v>1100</v>
      </c>
      <c r="G22" s="5">
        <f t="shared" si="6"/>
        <v>264</v>
      </c>
      <c r="H22" s="6"/>
      <c r="I22" s="18">
        <f t="shared" si="4"/>
        <v>1364</v>
      </c>
      <c r="J22" s="3" t="s">
        <v>7</v>
      </c>
      <c r="K22" s="34"/>
    </row>
    <row r="23" spans="1:11" s="34" customFormat="1" ht="42.75" customHeight="1" x14ac:dyDescent="0.25">
      <c r="A23" s="30">
        <v>19</v>
      </c>
      <c r="B23" s="15" t="s">
        <v>23</v>
      </c>
      <c r="C23" s="16" t="s">
        <v>22</v>
      </c>
      <c r="D23" s="17">
        <v>200</v>
      </c>
      <c r="E23" s="19">
        <v>5.5</v>
      </c>
      <c r="F23" s="19">
        <f t="shared" ref="F23" si="9">D23*E23</f>
        <v>1100</v>
      </c>
      <c r="G23" s="18">
        <f t="shared" ref="G23" si="10">F23*24/100</f>
        <v>264</v>
      </c>
      <c r="H23" s="19"/>
      <c r="I23" s="18">
        <f t="shared" si="4"/>
        <v>1364</v>
      </c>
      <c r="J23" s="3" t="s">
        <v>7</v>
      </c>
      <c r="K23" s="20"/>
    </row>
    <row r="24" spans="1:11" s="14" customFormat="1" ht="45" customHeight="1" x14ac:dyDescent="0.25">
      <c r="A24" s="30">
        <v>20</v>
      </c>
      <c r="B24" s="15" t="s">
        <v>35</v>
      </c>
      <c r="C24" s="28" t="s">
        <v>60</v>
      </c>
      <c r="D24" s="22">
        <v>1200</v>
      </c>
      <c r="E24" s="6">
        <v>0.33</v>
      </c>
      <c r="F24" s="6">
        <f t="shared" si="5"/>
        <v>396</v>
      </c>
      <c r="G24" s="5">
        <f t="shared" si="6"/>
        <v>95.04</v>
      </c>
      <c r="H24" s="6"/>
      <c r="I24" s="18">
        <f t="shared" si="4"/>
        <v>491.04</v>
      </c>
      <c r="J24" s="20" t="s">
        <v>7</v>
      </c>
    </row>
    <row r="25" spans="1:11" s="14" customFormat="1" ht="33" customHeight="1" x14ac:dyDescent="0.25">
      <c r="A25" s="30">
        <v>21</v>
      </c>
      <c r="B25" s="15" t="s">
        <v>36</v>
      </c>
      <c r="C25" s="28" t="s">
        <v>40</v>
      </c>
      <c r="D25" s="22">
        <v>1200</v>
      </c>
      <c r="E25" s="6">
        <v>0.33</v>
      </c>
      <c r="F25" s="6">
        <f t="shared" si="5"/>
        <v>396</v>
      </c>
      <c r="G25" s="5">
        <f t="shared" si="6"/>
        <v>95.04</v>
      </c>
      <c r="H25" s="6"/>
      <c r="I25" s="18">
        <f t="shared" si="4"/>
        <v>491.04</v>
      </c>
      <c r="J25" s="20" t="s">
        <v>7</v>
      </c>
    </row>
    <row r="26" spans="1:11" ht="30" customHeight="1" x14ac:dyDescent="0.25">
      <c r="A26" s="30">
        <v>22</v>
      </c>
      <c r="B26" s="3" t="s">
        <v>56</v>
      </c>
      <c r="C26" s="3" t="s">
        <v>58</v>
      </c>
      <c r="D26" s="3">
        <v>150</v>
      </c>
      <c r="E26" s="6">
        <v>11</v>
      </c>
      <c r="F26" s="6">
        <f>D26*E26</f>
        <v>1650</v>
      </c>
      <c r="G26" s="5">
        <f>F26*0.24</f>
        <v>396</v>
      </c>
      <c r="I26" s="5">
        <f>F26+G26</f>
        <v>2046</v>
      </c>
      <c r="J26" s="20" t="s">
        <v>7</v>
      </c>
    </row>
    <row r="27" spans="1:11" ht="30" customHeight="1" x14ac:dyDescent="0.25">
      <c r="A27" s="30">
        <v>23</v>
      </c>
      <c r="B27" s="3" t="s">
        <v>57</v>
      </c>
      <c r="C27" s="3" t="s">
        <v>59</v>
      </c>
      <c r="D27" s="3">
        <v>40</v>
      </c>
      <c r="E27" s="6">
        <v>7</v>
      </c>
      <c r="F27" s="6">
        <f>D27*E27</f>
        <v>280</v>
      </c>
      <c r="G27" s="5">
        <f>F27*0.24</f>
        <v>67.2</v>
      </c>
      <c r="I27" s="5">
        <f>F27+G27</f>
        <v>347.2</v>
      </c>
      <c r="J27" s="20" t="s">
        <v>7</v>
      </c>
    </row>
    <row r="28" spans="1:11" ht="34.5" customHeight="1" x14ac:dyDescent="0.25">
      <c r="C28" s="14" t="s">
        <v>54</v>
      </c>
      <c r="D28" s="29">
        <f>SUM(D13:D27)</f>
        <v>4160</v>
      </c>
      <c r="E28" s="29"/>
      <c r="F28" s="35">
        <f>SUM(F13:F27)</f>
        <v>30205</v>
      </c>
      <c r="G28" s="35">
        <f>SUM(G13:G27)</f>
        <v>7249.2</v>
      </c>
      <c r="H28" s="35">
        <f t="shared" ref="H28:I28" si="11">SUM(H13:H27)</f>
        <v>0</v>
      </c>
      <c r="I28" s="35">
        <f t="shared" si="11"/>
        <v>37454.199999999997</v>
      </c>
      <c r="J28" s="20" t="s">
        <v>7</v>
      </c>
      <c r="K28" s="14" t="s">
        <v>61</v>
      </c>
    </row>
    <row r="29" spans="1:11" s="10" customFormat="1" ht="59.25" customHeight="1" x14ac:dyDescent="0.25">
      <c r="C29" s="14" t="s">
        <v>55</v>
      </c>
      <c r="D29" s="11">
        <f>SUM(D11+D28)</f>
        <v>26310</v>
      </c>
      <c r="E29" s="11"/>
      <c r="F29" s="9">
        <f>F11+F28</f>
        <v>36685</v>
      </c>
      <c r="G29" s="54">
        <f>H11+G28</f>
        <v>8091.6</v>
      </c>
      <c r="H29" s="55"/>
      <c r="I29" s="8">
        <f>I11+I28</f>
        <v>44776.6</v>
      </c>
      <c r="K29" s="9">
        <f>F29*0.02</f>
        <v>733.7</v>
      </c>
    </row>
    <row r="32" spans="1:11" ht="30" customHeight="1" x14ac:dyDescent="0.25"/>
    <row r="33" ht="30" customHeight="1" x14ac:dyDescent="0.25"/>
    <row r="34" ht="30.75" customHeight="1" x14ac:dyDescent="0.25"/>
    <row r="35" ht="28.5" customHeight="1" x14ac:dyDescent="0.25"/>
  </sheetData>
  <mergeCells count="1">
    <mergeCell ref="G29:H29"/>
  </mergeCells>
  <pageMargins left="0.25" right="0.25"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4712-7FAA-4EA7-ADE3-4FAD5430CBD3}">
  <sheetPr>
    <pageSetUpPr fitToPage="1"/>
  </sheetPr>
  <dimension ref="A1:E34"/>
  <sheetViews>
    <sheetView tabSelected="1" zoomScale="106" zoomScaleNormal="106" workbookViewId="0">
      <selection activeCell="C30" sqref="A30:XFD30"/>
    </sheetView>
  </sheetViews>
  <sheetFormatPr defaultColWidth="9.140625" defaultRowHeight="12" x14ac:dyDescent="0.25"/>
  <cols>
    <col min="1" max="1" width="5.140625" style="50" customWidth="1"/>
    <col min="2" max="2" width="20.28515625" style="43" customWidth="1"/>
    <col min="3" max="3" width="49.42578125" style="43" customWidth="1"/>
    <col min="4" max="4" width="15.42578125" style="50" customWidth="1"/>
    <col min="5" max="5" width="18.42578125" style="50" customWidth="1"/>
    <col min="6" max="16384" width="9.140625" style="50"/>
  </cols>
  <sheetData>
    <row r="1" spans="1:5" ht="21" x14ac:dyDescent="0.25">
      <c r="C1" s="78" t="s">
        <v>100</v>
      </c>
    </row>
    <row r="3" spans="1:5" s="43" customFormat="1" ht="48" x14ac:dyDescent="0.25">
      <c r="A3" s="41"/>
      <c r="B3" s="42" t="s">
        <v>64</v>
      </c>
      <c r="C3" s="42" t="s">
        <v>65</v>
      </c>
      <c r="D3" s="41" t="s">
        <v>63</v>
      </c>
      <c r="E3" s="41" t="s">
        <v>62</v>
      </c>
    </row>
    <row r="4" spans="1:5" s="45" customFormat="1" ht="33" customHeight="1" x14ac:dyDescent="0.25">
      <c r="A4" s="58">
        <v>1</v>
      </c>
      <c r="B4" s="60" t="s">
        <v>67</v>
      </c>
      <c r="C4" s="70" t="s">
        <v>68</v>
      </c>
      <c r="D4" s="71"/>
      <c r="E4" s="72"/>
    </row>
    <row r="5" spans="1:5" s="47" customFormat="1" ht="45" x14ac:dyDescent="0.25">
      <c r="A5" s="59"/>
      <c r="B5" s="61"/>
      <c r="C5" s="51" t="s">
        <v>69</v>
      </c>
      <c r="D5" s="46"/>
      <c r="E5" s="46"/>
    </row>
    <row r="6" spans="1:5" s="47" customFormat="1" ht="22.5" customHeight="1" x14ac:dyDescent="0.25">
      <c r="A6" s="59"/>
      <c r="B6" s="61"/>
      <c r="C6" s="66" t="s">
        <v>70</v>
      </c>
      <c r="D6" s="44"/>
      <c r="E6" s="44"/>
    </row>
    <row r="7" spans="1:5" s="45" customFormat="1" ht="19.5" customHeight="1" x14ac:dyDescent="0.25">
      <c r="A7" s="62">
        <v>2</v>
      </c>
      <c r="B7" s="64" t="s">
        <v>71</v>
      </c>
      <c r="C7" s="73" t="s">
        <v>72</v>
      </c>
      <c r="D7" s="74"/>
      <c r="E7" s="75"/>
    </row>
    <row r="8" spans="1:5" s="45" customFormat="1" ht="27" customHeight="1" x14ac:dyDescent="0.25">
      <c r="A8" s="63"/>
      <c r="B8" s="65"/>
      <c r="C8" s="52" t="s">
        <v>73</v>
      </c>
      <c r="D8" s="48"/>
      <c r="E8" s="48"/>
    </row>
    <row r="9" spans="1:5" s="47" customFormat="1" ht="45.75" customHeight="1" x14ac:dyDescent="0.25">
      <c r="A9" s="63"/>
      <c r="B9" s="65"/>
      <c r="C9" s="52" t="s">
        <v>74</v>
      </c>
      <c r="D9" s="49"/>
      <c r="E9" s="49"/>
    </row>
    <row r="10" spans="1:5" ht="53.25" customHeight="1" x14ac:dyDescent="0.25">
      <c r="A10" s="56"/>
      <c r="B10" s="57" t="s">
        <v>66</v>
      </c>
      <c r="C10" s="77" t="s">
        <v>75</v>
      </c>
      <c r="D10" s="77"/>
      <c r="E10" s="77"/>
    </row>
    <row r="11" spans="1:5" ht="120" x14ac:dyDescent="0.25">
      <c r="A11" s="56"/>
      <c r="B11" s="57"/>
      <c r="C11" s="51" t="s">
        <v>90</v>
      </c>
      <c r="D11" s="53"/>
      <c r="E11" s="53"/>
    </row>
    <row r="12" spans="1:5" ht="75" x14ac:dyDescent="0.25">
      <c r="A12" s="56"/>
      <c r="B12" s="57"/>
      <c r="C12" s="69" t="s">
        <v>76</v>
      </c>
      <c r="D12" s="53"/>
      <c r="E12" s="53"/>
    </row>
    <row r="13" spans="1:5" ht="60" x14ac:dyDescent="0.25">
      <c r="A13" s="56"/>
      <c r="B13" s="57"/>
      <c r="C13" s="69" t="s">
        <v>77</v>
      </c>
      <c r="D13" s="53"/>
      <c r="E13" s="53"/>
    </row>
    <row r="14" spans="1:5" ht="30" x14ac:dyDescent="0.25">
      <c r="A14" s="56"/>
      <c r="B14" s="57"/>
      <c r="C14" s="69" t="s">
        <v>78</v>
      </c>
      <c r="D14" s="53"/>
      <c r="E14" s="53"/>
    </row>
    <row r="15" spans="1:5" ht="30" x14ac:dyDescent="0.25">
      <c r="A15" s="56"/>
      <c r="B15" s="57"/>
      <c r="C15" s="69" t="s">
        <v>91</v>
      </c>
      <c r="D15" s="53"/>
      <c r="E15" s="53"/>
    </row>
    <row r="16" spans="1:5" ht="18.75" customHeight="1" x14ac:dyDescent="0.25">
      <c r="A16" s="56"/>
      <c r="B16" s="57"/>
      <c r="C16" s="69" t="s">
        <v>92</v>
      </c>
      <c r="D16" s="53"/>
      <c r="E16" s="53"/>
    </row>
    <row r="17" spans="1:5" ht="15" customHeight="1" x14ac:dyDescent="0.25">
      <c r="A17" s="56"/>
      <c r="B17" s="57"/>
      <c r="C17" s="69" t="s">
        <v>98</v>
      </c>
      <c r="D17" s="53"/>
      <c r="E17" s="53"/>
    </row>
    <row r="18" spans="1:5" ht="15" x14ac:dyDescent="0.25">
      <c r="A18" s="56"/>
      <c r="B18" s="57"/>
      <c r="C18" s="69" t="s">
        <v>93</v>
      </c>
      <c r="D18" s="53"/>
      <c r="E18" s="53"/>
    </row>
    <row r="19" spans="1:5" ht="45" x14ac:dyDescent="0.25">
      <c r="A19" s="56"/>
      <c r="B19" s="57"/>
      <c r="C19" s="69" t="s">
        <v>94</v>
      </c>
      <c r="D19" s="53"/>
      <c r="E19" s="53"/>
    </row>
    <row r="20" spans="1:5" ht="15" x14ac:dyDescent="0.25">
      <c r="A20" s="56"/>
      <c r="B20" s="57"/>
      <c r="C20" s="69" t="s">
        <v>95</v>
      </c>
      <c r="D20" s="53"/>
      <c r="E20" s="53"/>
    </row>
    <row r="21" spans="1:5" ht="15" x14ac:dyDescent="0.25">
      <c r="A21" s="56"/>
      <c r="B21" s="57"/>
      <c r="C21" s="69" t="s">
        <v>96</v>
      </c>
      <c r="D21" s="53"/>
      <c r="E21" s="53"/>
    </row>
    <row r="22" spans="1:5" ht="52.5" customHeight="1" x14ac:dyDescent="0.25">
      <c r="A22" s="56"/>
      <c r="B22" s="57"/>
      <c r="C22" s="69" t="s">
        <v>97</v>
      </c>
      <c r="D22" s="53"/>
      <c r="E22" s="53"/>
    </row>
    <row r="23" spans="1:5" ht="23.25" customHeight="1" x14ac:dyDescent="0.25">
      <c r="A23" s="56"/>
      <c r="B23" s="57"/>
      <c r="C23" s="76" t="s">
        <v>79</v>
      </c>
      <c r="D23" s="53"/>
      <c r="E23" s="53"/>
    </row>
    <row r="24" spans="1:5" ht="150" x14ac:dyDescent="0.25">
      <c r="A24" s="56"/>
      <c r="B24" s="57"/>
      <c r="C24" s="67" t="s">
        <v>80</v>
      </c>
      <c r="D24" s="53"/>
      <c r="E24" s="53"/>
    </row>
    <row r="25" spans="1:5" ht="63" x14ac:dyDescent="0.25">
      <c r="A25" s="56"/>
      <c r="B25" s="57"/>
      <c r="C25" s="68" t="s">
        <v>81</v>
      </c>
      <c r="D25" s="53"/>
      <c r="E25" s="53"/>
    </row>
    <row r="26" spans="1:5" ht="204.75" x14ac:dyDescent="0.25">
      <c r="A26" s="56"/>
      <c r="B26" s="57"/>
      <c r="C26" s="68" t="s">
        <v>82</v>
      </c>
      <c r="D26" s="53"/>
      <c r="E26" s="53"/>
    </row>
    <row r="27" spans="1:5" ht="63" x14ac:dyDescent="0.25">
      <c r="A27" s="56"/>
      <c r="B27" s="57"/>
      <c r="C27" s="68" t="s">
        <v>83</v>
      </c>
      <c r="D27" s="53"/>
      <c r="E27" s="53"/>
    </row>
    <row r="28" spans="1:5" ht="189" x14ac:dyDescent="0.25">
      <c r="A28" s="56"/>
      <c r="B28" s="57"/>
      <c r="C28" s="68" t="s">
        <v>84</v>
      </c>
      <c r="D28" s="53"/>
      <c r="E28" s="53"/>
    </row>
    <row r="29" spans="1:5" ht="60" x14ac:dyDescent="0.25">
      <c r="A29" s="56"/>
      <c r="B29" s="57"/>
      <c r="C29" s="52" t="s">
        <v>85</v>
      </c>
      <c r="D29" s="53"/>
      <c r="E29" s="53"/>
    </row>
    <row r="30" spans="1:5" ht="75" x14ac:dyDescent="0.25">
      <c r="A30" s="56"/>
      <c r="B30" s="57"/>
      <c r="C30" s="52" t="s">
        <v>99</v>
      </c>
      <c r="D30" s="53"/>
      <c r="E30" s="53"/>
    </row>
    <row r="31" spans="1:5" ht="180" x14ac:dyDescent="0.25">
      <c r="A31" s="56"/>
      <c r="B31" s="57"/>
      <c r="C31" s="52" t="s">
        <v>86</v>
      </c>
      <c r="D31" s="53"/>
      <c r="E31" s="53"/>
    </row>
    <row r="32" spans="1:5" ht="60" x14ac:dyDescent="0.25">
      <c r="A32" s="56"/>
      <c r="B32" s="57"/>
      <c r="C32" s="52" t="s">
        <v>87</v>
      </c>
      <c r="D32" s="53"/>
      <c r="E32" s="53"/>
    </row>
    <row r="33" spans="1:5" ht="30" x14ac:dyDescent="0.25">
      <c r="A33" s="56"/>
      <c r="B33" s="57"/>
      <c r="C33" s="52" t="s">
        <v>88</v>
      </c>
      <c r="D33" s="53"/>
      <c r="E33" s="53"/>
    </row>
    <row r="34" spans="1:5" ht="45" x14ac:dyDescent="0.25">
      <c r="A34" s="56"/>
      <c r="B34" s="57"/>
      <c r="C34" s="52" t="s">
        <v>89</v>
      </c>
      <c r="D34" s="53"/>
      <c r="E34" s="53"/>
    </row>
  </sheetData>
  <mergeCells count="9">
    <mergeCell ref="C4:E4"/>
    <mergeCell ref="C7:E7"/>
    <mergeCell ref="C10:E10"/>
    <mergeCell ref="A4:A6"/>
    <mergeCell ref="B4:B6"/>
    <mergeCell ref="A7:A9"/>
    <mergeCell ref="B7:B9"/>
    <mergeCell ref="B10:B34"/>
    <mergeCell ref="A10:A34"/>
  </mergeCells>
  <pageMargins left="0.25" right="0.25"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ΥΛΙΚΑ ΜΕ ΦΠΑ 13 &amp; 24</vt:lpstr>
      <vt:lpstr>ΠΙΝΑΚΑΣ ΣΥΜΜΟΡΦΩΣΗΣ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Promg</dc:creator>
  <cp:lastModifiedBy>Promc</cp:lastModifiedBy>
  <cp:lastPrinted>2024-10-08T08:55:00Z</cp:lastPrinted>
  <dcterms:created xsi:type="dcterms:W3CDTF">2022-08-04T06:34:40Z</dcterms:created>
  <dcterms:modified xsi:type="dcterms:W3CDTF">2026-04-27T11:44:35Z</dcterms:modified>
</cp:coreProperties>
</file>